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ogle Drive\MyClass\CSC658\"/>
    </mc:Choice>
  </mc:AlternateContent>
  <xr:revisionPtr revIDLastSave="0" documentId="13_ncr:1_{8D7E32F2-5C4F-4681-9540-E0A30C413273}" xr6:coauthVersionLast="45" xr6:coauthVersionMax="45" xr10:uidLastSave="{00000000-0000-0000-0000-000000000000}"/>
  <bookViews>
    <workbookView xWindow="-110" yWindow="-110" windowWidth="19420" windowHeight="11020" activeTab="1" xr2:uid="{CE14D39B-C2EE-42E7-B3C0-05146BAFF851}"/>
  </bookViews>
  <sheets>
    <sheet name="surface_normal_and_plane_eqn" sheetId="1" r:id="rId1"/>
    <sheet name="Testing for location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2" l="1"/>
  <c r="C13" i="2"/>
  <c r="K6" i="2"/>
  <c r="I6" i="1"/>
  <c r="I5" i="1"/>
  <c r="F19" i="1"/>
  <c r="C20" i="1"/>
  <c r="C19" i="1"/>
  <c r="E14" i="1"/>
  <c r="C15" i="1"/>
  <c r="C14" i="1"/>
  <c r="D10" i="1"/>
  <c r="D14" i="1" s="1"/>
  <c r="E10" i="1"/>
  <c r="F10" i="1"/>
  <c r="F14" i="1" s="1"/>
  <c r="D11" i="1"/>
  <c r="D19" i="1" s="1"/>
  <c r="E11" i="1"/>
  <c r="E19" i="1" s="1"/>
  <c r="F11" i="1"/>
  <c r="E9" i="1"/>
  <c r="E20" i="1" s="1"/>
  <c r="F9" i="1"/>
  <c r="F20" i="1" s="1"/>
  <c r="F21" i="1" s="1"/>
  <c r="L6" i="1" s="1"/>
  <c r="D9" i="1"/>
  <c r="D20" i="1" s="1"/>
  <c r="E15" i="1" l="1"/>
  <c r="E16" i="1" s="1"/>
  <c r="K5" i="1" s="1"/>
  <c r="D21" i="1"/>
  <c r="J6" i="1" s="1"/>
  <c r="F16" i="1"/>
  <c r="L5" i="1" s="1"/>
  <c r="F15" i="1"/>
  <c r="D15" i="1"/>
  <c r="D16" i="1" s="1"/>
  <c r="J5" i="1" s="1"/>
  <c r="E21" i="1"/>
  <c r="K6" i="1" s="1"/>
  <c r="J9" i="1" l="1"/>
  <c r="K5" i="2" s="1"/>
  <c r="K14" i="2" s="1"/>
  <c r="J8" i="1"/>
  <c r="K4" i="2" s="1"/>
  <c r="J10" i="1"/>
  <c r="R10" i="1" s="1"/>
  <c r="K13" i="2" l="1"/>
  <c r="C16" i="2" s="1"/>
  <c r="J12" i="1"/>
  <c r="R9" i="1"/>
  <c r="K14" i="1" s="1"/>
  <c r="K21" i="1"/>
  <c r="L17" i="1"/>
  <c r="K16" i="1"/>
  <c r="L21" i="1"/>
  <c r="J21" i="1"/>
  <c r="F17" i="2" l="1"/>
  <c r="C17" i="2"/>
  <c r="R17" i="1"/>
  <c r="K19" i="1" s="1"/>
  <c r="C4" i="2" s="1"/>
  <c r="K7" i="2"/>
  <c r="C7" i="2" s="1"/>
  <c r="J22" i="1"/>
  <c r="F8" i="2" l="1"/>
  <c r="C8" i="2"/>
</calcChain>
</file>

<file path=xl/sharedStrings.xml><?xml version="1.0" encoding="utf-8"?>
<sst xmlns="http://schemas.openxmlformats.org/spreadsheetml/2006/main" count="54" uniqueCount="37">
  <si>
    <t>Point</t>
  </si>
  <si>
    <t>A</t>
  </si>
  <si>
    <t>B</t>
  </si>
  <si>
    <t>C</t>
  </si>
  <si>
    <t>v1</t>
  </si>
  <si>
    <t>v2</t>
  </si>
  <si>
    <t>v3</t>
  </si>
  <si>
    <t>ans1</t>
  </si>
  <si>
    <t>Step 3 : v3-v1</t>
  </si>
  <si>
    <t>Step 2 : v2-v1</t>
  </si>
  <si>
    <t>Step 1 : CCW Sequence</t>
  </si>
  <si>
    <t>Step 4 : Cross Product</t>
  </si>
  <si>
    <t>ans2</t>
  </si>
  <si>
    <t xml:space="preserve">N = </t>
  </si>
  <si>
    <t xml:space="preserve"> </t>
  </si>
  <si>
    <t>f=Ax+By+Cz+D</t>
  </si>
  <si>
    <t>Substitute x, y and z with available points</t>
  </si>
  <si>
    <t>Plane Equation</t>
  </si>
  <si>
    <t>D =</t>
  </si>
  <si>
    <t>Normalize n</t>
  </si>
  <si>
    <t xml:space="preserve">n = </t>
  </si>
  <si>
    <t>Surface Normal and Plane Equation</t>
  </si>
  <si>
    <t>Location of a point</t>
  </si>
  <si>
    <t>Eqn</t>
  </si>
  <si>
    <t>D</t>
  </si>
  <si>
    <t>Coeff Breakdown</t>
  </si>
  <si>
    <t>Test</t>
  </si>
  <si>
    <t>Since test is</t>
  </si>
  <si>
    <t xml:space="preserve">location is at </t>
  </si>
  <si>
    <t>Using Vview * N</t>
  </si>
  <si>
    <t>N</t>
  </si>
  <si>
    <t>Vview</t>
  </si>
  <si>
    <t xml:space="preserve">you are looking at </t>
  </si>
  <si>
    <t>side</t>
  </si>
  <si>
    <t>Rule</t>
  </si>
  <si>
    <t>if the eqn &lt; 0 then you are looking at the backside or your point is located at the back</t>
  </si>
  <si>
    <t>if the expression produce -ve result then you are looking at the front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</si>
</sst>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surface_normal_and_plane_eqn!$D$3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surface_normal_and_plane_eqn!$E$3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9BA-4A69-B5CC-E32BFB00FA8D}"/>
            </c:ext>
          </c:extLst>
        </c:ser>
        <c:ser>
          <c:idx val="1"/>
          <c:order val="1"/>
          <c:tx>
            <c:v>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surface_normal_and_plane_eqn!$D$4</c:f>
              <c:numCache>
                <c:formatCode>General</c:formatCode>
                <c:ptCount val="1"/>
                <c:pt idx="0">
                  <c:v>3</c:v>
                </c:pt>
              </c:numCache>
            </c:numRef>
          </c:xVal>
          <c:yVal>
            <c:numRef>
              <c:f>surface_normal_and_plane_eqn!$E$4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9BA-4A69-B5CC-E32BFB00FA8D}"/>
            </c:ext>
          </c:extLst>
        </c:ser>
        <c:ser>
          <c:idx val="2"/>
          <c:order val="2"/>
          <c:tx>
            <c:v>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surface_normal_and_plane_eqn!$D$5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surface_normal_and_plane_eqn!$E$5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9BA-4A69-B5CC-E32BFB00F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620984"/>
        <c:axId val="485620664"/>
      </c:scatterChart>
      <c:valAx>
        <c:axId val="485620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620664"/>
        <c:crosses val="autoZero"/>
        <c:crossBetween val="midCat"/>
      </c:valAx>
      <c:valAx>
        <c:axId val="485620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620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393700</xdr:colOff>
      <xdr:row>2</xdr:row>
      <xdr:rowOff>0</xdr:rowOff>
    </xdr:from>
    <xdr:to>
      <xdr:col>18</xdr:col>
      <xdr:colOff>127000</xdr:colOff>
      <xdr:row>11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1C572A-0ECA-4B3F-AF7C-6E05D332A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35119-2701-43AB-9DC8-C696F71DA3DF}">
  <dimension ref="A1:R22"/>
  <sheetViews>
    <sheetView topLeftCell="A7" workbookViewId="0">
      <selection activeCell="G4" sqref="G4"/>
    </sheetView>
  </sheetViews>
  <sheetFormatPr defaultRowHeight="14.5" x14ac:dyDescent="0.35"/>
  <cols>
    <col min="9" max="9" width="18.36328125" customWidth="1"/>
    <col min="18" max="18" width="8.7265625" hidden="1" customWidth="1"/>
  </cols>
  <sheetData>
    <row r="1" spans="1:18" s="3" customFormat="1" x14ac:dyDescent="0.35">
      <c r="A1" s="3" t="s">
        <v>21</v>
      </c>
    </row>
    <row r="2" spans="1:18" s="3" customFormat="1" x14ac:dyDescent="0.35"/>
    <row r="3" spans="1:18" x14ac:dyDescent="0.35">
      <c r="B3" t="s">
        <v>0</v>
      </c>
      <c r="C3" t="s">
        <v>1</v>
      </c>
      <c r="D3">
        <v>1</v>
      </c>
      <c r="E3">
        <v>1</v>
      </c>
      <c r="F3">
        <v>1</v>
      </c>
      <c r="I3" t="s">
        <v>11</v>
      </c>
    </row>
    <row r="4" spans="1:18" x14ac:dyDescent="0.35">
      <c r="C4" t="s">
        <v>2</v>
      </c>
      <c r="D4">
        <v>3</v>
      </c>
      <c r="E4">
        <v>1</v>
      </c>
      <c r="F4">
        <v>1</v>
      </c>
      <c r="J4" t="s">
        <v>1</v>
      </c>
      <c r="K4" t="s">
        <v>2</v>
      </c>
      <c r="L4" t="s">
        <v>3</v>
      </c>
    </row>
    <row r="5" spans="1:18" x14ac:dyDescent="0.35">
      <c r="C5" t="s">
        <v>3</v>
      </c>
      <c r="D5">
        <v>2</v>
      </c>
      <c r="E5">
        <v>3</v>
      </c>
      <c r="F5">
        <v>1</v>
      </c>
      <c r="I5" t="str">
        <f>C16</f>
        <v>ans1</v>
      </c>
      <c r="J5">
        <f>D16</f>
        <v>2</v>
      </c>
      <c r="K5">
        <f t="shared" ref="K5:L5" si="0">E16</f>
        <v>0</v>
      </c>
      <c r="L5">
        <f t="shared" si="0"/>
        <v>0</v>
      </c>
    </row>
    <row r="6" spans="1:18" x14ac:dyDescent="0.35">
      <c r="I6" t="str">
        <f>C21</f>
        <v>ans2</v>
      </c>
      <c r="J6">
        <f>D21</f>
        <v>1</v>
      </c>
      <c r="K6">
        <f t="shared" ref="K6:L6" si="1">E21</f>
        <v>2</v>
      </c>
      <c r="L6">
        <f t="shared" si="1"/>
        <v>0</v>
      </c>
    </row>
    <row r="8" spans="1:18" x14ac:dyDescent="0.35">
      <c r="B8" t="s">
        <v>10</v>
      </c>
      <c r="I8" t="s">
        <v>1</v>
      </c>
      <c r="J8">
        <f>(K5*L6)-(K6*L5)</f>
        <v>0</v>
      </c>
    </row>
    <row r="9" spans="1:18" x14ac:dyDescent="0.35">
      <c r="C9" t="s">
        <v>4</v>
      </c>
      <c r="D9">
        <f>D3</f>
        <v>1</v>
      </c>
      <c r="E9">
        <f t="shared" ref="E9:F9" si="2">E3</f>
        <v>1</v>
      </c>
      <c r="F9">
        <f t="shared" si="2"/>
        <v>1</v>
      </c>
      <c r="I9" t="s">
        <v>2</v>
      </c>
      <c r="J9">
        <f>(L5*J6)-(L6*J5)</f>
        <v>0</v>
      </c>
      <c r="R9" t="str">
        <f>IF(J9&gt;-1,"+","")</f>
        <v>+</v>
      </c>
    </row>
    <row r="10" spans="1:18" x14ac:dyDescent="0.35">
      <c r="C10" t="s">
        <v>5</v>
      </c>
      <c r="D10">
        <f t="shared" ref="D10:F10" si="3">D4</f>
        <v>3</v>
      </c>
      <c r="E10">
        <f t="shared" si="3"/>
        <v>1</v>
      </c>
      <c r="F10">
        <f t="shared" si="3"/>
        <v>1</v>
      </c>
      <c r="I10" t="s">
        <v>3</v>
      </c>
      <c r="J10">
        <f>(J5*K6)-(J6*K5)</f>
        <v>4</v>
      </c>
      <c r="R10" t="str">
        <f>IF(J10&gt;-1,"+","")</f>
        <v>+</v>
      </c>
    </row>
    <row r="11" spans="1:18" x14ac:dyDescent="0.35">
      <c r="C11" t="s">
        <v>6</v>
      </c>
      <c r="D11">
        <f t="shared" ref="D11:F11" si="4">D5</f>
        <v>2</v>
      </c>
      <c r="E11">
        <f t="shared" si="4"/>
        <v>3</v>
      </c>
      <c r="F11">
        <f t="shared" si="4"/>
        <v>1</v>
      </c>
    </row>
    <row r="12" spans="1:18" x14ac:dyDescent="0.35">
      <c r="I12" t="s">
        <v>13</v>
      </c>
      <c r="J12" t="str">
        <f>"("&amp;J8&amp;","&amp;J9&amp;","&amp;J10&amp;")"</f>
        <v>(0,0,4)</v>
      </c>
    </row>
    <row r="13" spans="1:18" x14ac:dyDescent="0.35">
      <c r="B13" t="s">
        <v>9</v>
      </c>
    </row>
    <row r="14" spans="1:18" x14ac:dyDescent="0.35">
      <c r="C14" t="str">
        <f>C10</f>
        <v>v2</v>
      </c>
      <c r="D14">
        <f>D10</f>
        <v>3</v>
      </c>
      <c r="E14">
        <f t="shared" ref="E14:F14" si="5">E10</f>
        <v>1</v>
      </c>
      <c r="F14">
        <f t="shared" si="5"/>
        <v>1</v>
      </c>
      <c r="I14" s="1" t="s">
        <v>15</v>
      </c>
      <c r="J14" s="1"/>
      <c r="K14" t="str">
        <f>J8&amp;"x "&amp;R9&amp;J9&amp;"y "&amp;R10&amp;J10&amp;"z "&amp;"+ D = 0"</f>
        <v>0x +0y +4z + D = 0</v>
      </c>
      <c r="M14" t="s">
        <v>14</v>
      </c>
    </row>
    <row r="15" spans="1:18" x14ac:dyDescent="0.35">
      <c r="C15" t="str">
        <f>C9</f>
        <v>v1</v>
      </c>
      <c r="D15">
        <f>D9</f>
        <v>1</v>
      </c>
      <c r="E15">
        <f t="shared" ref="E15:F15" si="6">E9</f>
        <v>1</v>
      </c>
      <c r="F15">
        <f t="shared" si="6"/>
        <v>1</v>
      </c>
    </row>
    <row r="16" spans="1:18" x14ac:dyDescent="0.35">
      <c r="C16" t="s">
        <v>7</v>
      </c>
      <c r="D16">
        <f>D14-D15</f>
        <v>2</v>
      </c>
      <c r="E16">
        <f t="shared" ref="E16:F16" si="7">E14-E15</f>
        <v>0</v>
      </c>
      <c r="F16">
        <f t="shared" si="7"/>
        <v>0</v>
      </c>
      <c r="I16" s="2" t="s">
        <v>16</v>
      </c>
      <c r="K16" t="str">
        <f>J8*D3+J9*E3+J10*F3 &amp; " + D = 0"</f>
        <v>4 + D = 0</v>
      </c>
    </row>
    <row r="17" spans="2:18" x14ac:dyDescent="0.35">
      <c r="I17" s="2"/>
      <c r="K17" t="s">
        <v>18</v>
      </c>
      <c r="L17">
        <f>(J8*D3+J9*E3+J10*F3)*-1</f>
        <v>-4</v>
      </c>
      <c r="R17" t="str">
        <f>IF(L17&lt;0,"","+")</f>
        <v/>
      </c>
    </row>
    <row r="18" spans="2:18" ht="14.5" customHeight="1" x14ac:dyDescent="0.35">
      <c r="B18" t="s">
        <v>8</v>
      </c>
    </row>
    <row r="19" spans="2:18" x14ac:dyDescent="0.35">
      <c r="C19" t="str">
        <f>C11</f>
        <v>v3</v>
      </c>
      <c r="D19">
        <f t="shared" ref="D19:F19" si="8">D11</f>
        <v>2</v>
      </c>
      <c r="E19">
        <f t="shared" si="8"/>
        <v>3</v>
      </c>
      <c r="F19">
        <f t="shared" si="8"/>
        <v>1</v>
      </c>
      <c r="I19" t="s">
        <v>17</v>
      </c>
      <c r="K19" t="str">
        <f>J8&amp;"x "&amp;R9&amp;J9&amp;"y "&amp;R10&amp;J10&amp;"z "&amp;R17&amp;L17</f>
        <v>0x +0y +4z -4</v>
      </c>
    </row>
    <row r="20" spans="2:18" x14ac:dyDescent="0.35">
      <c r="C20" t="str">
        <f>C9</f>
        <v>v1</v>
      </c>
      <c r="D20">
        <f t="shared" ref="D20:F20" si="9">D9</f>
        <v>1</v>
      </c>
      <c r="E20">
        <f t="shared" si="9"/>
        <v>1</v>
      </c>
      <c r="F20">
        <f t="shared" si="9"/>
        <v>1</v>
      </c>
    </row>
    <row r="21" spans="2:18" x14ac:dyDescent="0.35">
      <c r="C21" t="s">
        <v>12</v>
      </c>
      <c r="D21">
        <f>D19-D20</f>
        <v>1</v>
      </c>
      <c r="E21">
        <f t="shared" ref="E21:F21" si="10">E19-E20</f>
        <v>2</v>
      </c>
      <c r="F21">
        <f t="shared" si="10"/>
        <v>0</v>
      </c>
      <c r="I21" t="s">
        <v>19</v>
      </c>
      <c r="J21">
        <f>J8/(J8^2+J9^2+J10^2)^0.5</f>
        <v>0</v>
      </c>
      <c r="K21">
        <f>J9/(J8^2+J9^2+J10^2)^0.5</f>
        <v>0</v>
      </c>
      <c r="L21">
        <f>J10/(J8^2+J9^2+J10^2)^0.5</f>
        <v>1</v>
      </c>
    </row>
    <row r="22" spans="2:18" x14ac:dyDescent="0.35">
      <c r="I22" t="s">
        <v>20</v>
      </c>
      <c r="J22" t="str">
        <f>"("&amp;ROUND(J21,3)&amp;","&amp;ROUND(K21,3)&amp;","&amp;ROUND(L21,3)&amp;")"</f>
        <v>(0,0,1)</v>
      </c>
    </row>
  </sheetData>
  <mergeCells count="2">
    <mergeCell ref="I14:J14"/>
    <mergeCell ref="I16:I17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4D00B-3789-4278-9368-D79EB50D5010}">
  <dimension ref="A1:K17"/>
  <sheetViews>
    <sheetView tabSelected="1" workbookViewId="0">
      <selection activeCell="F5" sqref="F5"/>
    </sheetView>
  </sheetViews>
  <sheetFormatPr defaultRowHeight="14.5" x14ac:dyDescent="0.35"/>
  <cols>
    <col min="2" max="2" width="11.6328125" customWidth="1"/>
  </cols>
  <sheetData>
    <row r="1" spans="1:11" x14ac:dyDescent="0.35">
      <c r="A1" s="3" t="s">
        <v>22</v>
      </c>
    </row>
    <row r="2" spans="1:11" x14ac:dyDescent="0.35">
      <c r="A2" s="3" t="s">
        <v>34</v>
      </c>
      <c r="B2" s="4" t="s">
        <v>35</v>
      </c>
    </row>
    <row r="3" spans="1:11" x14ac:dyDescent="0.35">
      <c r="A3" s="3"/>
      <c r="B3" s="4"/>
    </row>
    <row r="4" spans="1:11" x14ac:dyDescent="0.35">
      <c r="B4" t="s">
        <v>23</v>
      </c>
      <c r="C4" t="str">
        <f>surface_normal_and_plane_eqn!K19</f>
        <v>0x +0y +4z -4</v>
      </c>
      <c r="H4" t="s">
        <v>25</v>
      </c>
      <c r="J4" t="s">
        <v>1</v>
      </c>
      <c r="K4">
        <f>surface_normal_and_plane_eqn!J8</f>
        <v>0</v>
      </c>
    </row>
    <row r="5" spans="1:11" x14ac:dyDescent="0.35">
      <c r="B5" t="s">
        <v>0</v>
      </c>
      <c r="C5">
        <v>3</v>
      </c>
      <c r="D5">
        <v>4</v>
      </c>
      <c r="E5">
        <v>-2</v>
      </c>
      <c r="J5" t="s">
        <v>2</v>
      </c>
      <c r="K5">
        <f>surface_normal_and_plane_eqn!J9</f>
        <v>0</v>
      </c>
    </row>
    <row r="6" spans="1:11" x14ac:dyDescent="0.35">
      <c r="J6" t="s">
        <v>3</v>
      </c>
      <c r="K6">
        <f>surface_normal_and_plane_eqn!J10</f>
        <v>4</v>
      </c>
    </row>
    <row r="7" spans="1:11" x14ac:dyDescent="0.35">
      <c r="B7" t="s">
        <v>26</v>
      </c>
      <c r="C7">
        <f>C5*K4+D5*K5+E5*K6+K7</f>
        <v>-12</v>
      </c>
      <c r="J7" t="s">
        <v>24</v>
      </c>
      <c r="K7">
        <f>surface_normal_and_plane_eqn!L17</f>
        <v>-4</v>
      </c>
    </row>
    <row r="8" spans="1:11" x14ac:dyDescent="0.35">
      <c r="B8" t="s">
        <v>27</v>
      </c>
      <c r="C8" t="str">
        <f>IF(C7&gt;-1,"+ve","-ve")</f>
        <v>-ve</v>
      </c>
      <c r="D8" t="s">
        <v>28</v>
      </c>
      <c r="F8" t="str">
        <f>IF(C7&gt;-1,"Front","Back")</f>
        <v>Back</v>
      </c>
    </row>
    <row r="11" spans="1:11" x14ac:dyDescent="0.35">
      <c r="A11" s="3" t="s">
        <v>29</v>
      </c>
    </row>
    <row r="12" spans="1:11" x14ac:dyDescent="0.35">
      <c r="A12" t="s">
        <v>34</v>
      </c>
      <c r="B12" t="s">
        <v>36</v>
      </c>
    </row>
    <row r="13" spans="1:11" x14ac:dyDescent="0.35">
      <c r="B13" t="s">
        <v>30</v>
      </c>
      <c r="C13" t="str">
        <f>surface_normal_and_plane_eqn!J12</f>
        <v>(0,0,4)</v>
      </c>
      <c r="H13" t="s">
        <v>25</v>
      </c>
      <c r="J13" t="s">
        <v>1</v>
      </c>
      <c r="K13">
        <f>K4</f>
        <v>0</v>
      </c>
    </row>
    <row r="14" spans="1:11" x14ac:dyDescent="0.35">
      <c r="B14" t="s">
        <v>31</v>
      </c>
      <c r="C14">
        <v>0</v>
      </c>
      <c r="D14">
        <v>0</v>
      </c>
      <c r="E14">
        <v>-1</v>
      </c>
      <c r="J14" t="s">
        <v>2</v>
      </c>
      <c r="K14">
        <f>K5</f>
        <v>0</v>
      </c>
    </row>
    <row r="15" spans="1:11" x14ac:dyDescent="0.35">
      <c r="J15" t="s">
        <v>3</v>
      </c>
      <c r="K15">
        <f>K6</f>
        <v>4</v>
      </c>
    </row>
    <row r="16" spans="1:11" x14ac:dyDescent="0.35">
      <c r="B16" t="s">
        <v>26</v>
      </c>
      <c r="C16">
        <f>C14*K13+D14*K14+E14*K15</f>
        <v>-4</v>
      </c>
    </row>
    <row r="17" spans="2:7" x14ac:dyDescent="0.35">
      <c r="B17" t="s">
        <v>27</v>
      </c>
      <c r="C17" t="str">
        <f>IF(C16&gt;-1,"+ve","-ve")</f>
        <v>-ve</v>
      </c>
      <c r="D17" t="s">
        <v>32</v>
      </c>
      <c r="F17" t="str">
        <f>IF(C16&lt;0,"Front","Back")</f>
        <v>Front</v>
      </c>
      <c r="G17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surface_normal_and_plane_eqn</vt:lpstr>
      <vt:lpstr>Testing for location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2020-12-28T00:06:34Z</dcterms:created>
  <dcterms:modified xsi:type="dcterms:W3CDTF">2020-12-28T02:05:47Z</dcterms:modified>
</cp:coreProperties>
</file>